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30" windowHeight="6480" tabRatio="500"/>
  </bookViews>
  <sheets>
    <sheet name="Обоснование" sheetId="1" r:id="rId1"/>
  </sheets>
  <definedNames>
    <definedName name="_xlnm.Print_Area" localSheetId="0">Обоснование!$A$1:$AD$38</definedName>
    <definedName name="подгруппа">#REF!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5" i="1"/>
  <c r="AD15" s="1"/>
  <c r="AA15"/>
  <c r="AC15" l="1"/>
  <c r="AC16" l="1"/>
</calcChain>
</file>

<file path=xl/sharedStrings.xml><?xml version="1.0" encoding="utf-8"?>
<sst xmlns="http://schemas.openxmlformats.org/spreadsheetml/2006/main" count="80" uniqueCount="77">
  <si>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</si>
  <si>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</si>
  <si>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</si>
  <si>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</si>
  <si>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</si>
  <si>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</si>
  <si>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</si>
  <si>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</si>
  <si>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</si>
  <si>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</si>
  <si>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</si>
  <si>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</si>
  <si>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</si>
  <si>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</si>
  <si>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</si>
  <si>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</si>
  <si>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</si>
  <si>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</si>
  <si>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</si>
  <si>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</si>
  <si>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</si>
  <si>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</si>
  <si>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</si>
  <si>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</si>
  <si>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</si>
  <si>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</si>
  <si>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</si>
  <si>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</si>
  <si>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</si>
  <si>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</si>
  <si>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</si>
  <si>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</si>
  <si>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</si>
  <si>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</si>
  <si>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</si>
  <si>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</si>
  <si>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</si>
  <si>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</si>
  <si>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</si>
  <si>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</si>
  <si>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</si>
  <si>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</si>
  <si>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</si>
  <si>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</si>
  <si>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</si>
  <si>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</si>
  <si>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</si>
  <si>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</si>
  <si>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</si>
  <si>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</si>
  <si>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</si>
  <si>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</si>
  <si>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</si>
  <si>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</si>
  <si>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</si>
  <si>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</si>
  <si>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</si>
  <si>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</si>
  <si>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Общая НМЦ договора установлена Заказчиком</t>
  </si>
  <si>
    <t>Приложения: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</si>
  <si>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</si>
  <si>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</si>
  <si>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</si>
  <si>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</si>
  <si>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</si>
  <si>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</si>
  <si>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</si>
  <si>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</si>
  <si>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Р.Ф., Самарская область, г. Самара, ул. Ставропольская, 35</t>
  </si>
  <si>
    <t>Начальник АТЦ</t>
  </si>
  <si>
    <t>Иванов П.В.</t>
  </si>
  <si>
    <t>шт</t>
  </si>
  <si>
    <t>Оборудование высокого давления Преус Е1250А или эквивалент</t>
  </si>
  <si>
    <t>Приобритение новой техники в 2022г. ПДК ИНВС</t>
  </si>
  <si>
    <t>ТЗ</t>
  </si>
  <si>
    <t xml:space="preserve">
Индекс роста цен для пересчета цен 2021 г. к уровню цен 2022 г.</t>
  </si>
  <si>
    <t>С учетом транспортных затрат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</si>
</sst>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,"/>
  </numFmts>
  <fonts count="13">
    <font>
      <sz val="10"/>
      <name val="Arial"/>
      <family val="2"/>
      <charset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2" fillId="0" borderId="0" applyBorder="0" applyProtection="0"/>
  </cellStyleXfs>
  <cellXfs count="61"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7" fontId="8" fillId="2" borderId="1" xfId="1" applyNumberFormat="1" applyFont="1" applyFill="1" applyBorder="1" applyAlignment="1" applyProtection="1">
      <alignment horizontal="center" vertical="center" wrapText="1"/>
    </xf>
    <xf numFmtId="167" fontId="2" fillId="2" borderId="1" xfId="1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3" fillId="0" borderId="0" xfId="0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10" fillId="0" borderId="0" xfId="0" applyFont="1"/>
    <xf numFmtId="0" fontId="3" fillId="0" borderId="0" xfId="0" applyFont="1"/>
    <xf numFmtId="0" fontId="2" fillId="0" borderId="0" xfId="0" applyFont="1"/>
    <xf numFmtId="14" fontId="2" fillId="0" borderId="6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4" fontId="7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6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114300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114300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114300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114300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114300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5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6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7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8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9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1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2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3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5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6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7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8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9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20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21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22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23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2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25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26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27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28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29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31</xdr:row>
      <xdr:rowOff>95250</xdr:rowOff>
    </xdr:to>
    <xdr:sp macro="" textlink="">
      <xdr:nvSpPr>
        <xdr:cNvPr id="30" name="AutoShape 14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31</xdr:row>
      <xdr:rowOff>95250</xdr:rowOff>
    </xdr:to>
    <xdr:sp macro="" textlink="">
      <xdr:nvSpPr>
        <xdr:cNvPr id="31" name="AutoShape 13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31</xdr:row>
      <xdr:rowOff>95250</xdr:rowOff>
    </xdr:to>
    <xdr:sp macro="" textlink="">
      <xdr:nvSpPr>
        <xdr:cNvPr id="1024" name="AutoShape 12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31</xdr:row>
      <xdr:rowOff>95250</xdr:rowOff>
    </xdr:to>
    <xdr:sp macro="" textlink="">
      <xdr:nvSpPr>
        <xdr:cNvPr id="1025" name="AutoShape 11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31</xdr:row>
      <xdr:rowOff>95250</xdr:rowOff>
    </xdr:to>
    <xdr:sp macro="" textlink="">
      <xdr:nvSpPr>
        <xdr:cNvPr id="1027" name="AutoShape 10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36"/>
  <sheetViews>
    <sheetView tabSelected="1" view="pageBreakPreview" zoomScale="90" zoomScaleNormal="70" zoomScalePageLayoutView="90" workbookViewId="0">
      <selection activeCell="AC28" sqref="AC28"/>
    </sheetView>
  </sheetViews>
  <sheetFormatPr defaultColWidth="8.7109375" defaultRowHeight="12.75"/>
  <cols>
    <col min="1" max="1" width="4.28515625" style="1" customWidth="1"/>
    <col min="2" max="2" width="9.85546875" style="1" customWidth="1"/>
    <col min="3" max="3" width="39.42578125" style="1" customWidth="1"/>
    <col min="4" max="4" width="8.140625" style="1" customWidth="1"/>
    <col min="5" max="5" width="9.42578125" style="1" customWidth="1"/>
    <col min="6" max="8" width="10.7109375" style="1" customWidth="1"/>
    <col min="9" max="9" width="14.42578125" style="1" customWidth="1"/>
    <col min="10" max="10" width="14.140625" style="1" customWidth="1"/>
    <col min="11" max="11" width="27.28515625" style="1" customWidth="1"/>
    <col min="12" max="14" width="12.5703125" style="1" customWidth="1"/>
    <col min="15" max="16" width="12.5703125" style="1" hidden="1" customWidth="1"/>
    <col min="17" max="26" width="12.5703125" style="1" customWidth="1"/>
    <col min="27" max="27" width="14.42578125" style="1" customWidth="1"/>
    <col min="28" max="28" width="11.7109375" style="1" customWidth="1"/>
    <col min="29" max="29" width="12.7109375" style="1" customWidth="1"/>
    <col min="30" max="30" width="14" style="1" customWidth="1"/>
    <col min="31" max="1025" width="8.5703125" style="1"/>
  </cols>
  <sheetData>
    <row r="1" spans="1:1024" ht="16.5" customHeight="1">
      <c r="A1"/>
      <c r="B1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5.75" customHeight="1">
      <c r="A2"/>
      <c r="B2"/>
      <c r="C2" s="2" t="s">
        <v>0</v>
      </c>
      <c r="D2" s="2"/>
      <c r="E2" s="2"/>
      <c r="F2" s="2"/>
      <c r="G2" s="2"/>
      <c r="H2" s="2"/>
      <c r="I2" s="2"/>
      <c r="J2" s="2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4" customFormat="1" ht="19.5" customHeight="1">
      <c r="C3" s="5" t="s">
        <v>1</v>
      </c>
      <c r="D3" s="60" t="s">
        <v>2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</row>
    <row r="4" spans="1:1024" ht="19.5" customHeight="1">
      <c r="A4" s="4"/>
      <c r="B4" s="4"/>
      <c r="C4" s="5" t="s">
        <v>3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9.5" customHeight="1">
      <c r="A5" s="4"/>
      <c r="B5" s="4"/>
      <c r="C5" s="5" t="s">
        <v>4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9.5" customHeight="1">
      <c r="A6" s="4"/>
      <c r="B6" s="4"/>
      <c r="C6" s="5" t="s">
        <v>5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9.5" customHeight="1">
      <c r="A7" s="4"/>
      <c r="B7" s="4"/>
      <c r="C7" s="5" t="s">
        <v>6</v>
      </c>
      <c r="D7" s="56" t="s">
        <v>73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7" customHeight="1">
      <c r="A8" s="4"/>
      <c r="B8" s="4"/>
      <c r="C8" s="5" t="s">
        <v>7</v>
      </c>
      <c r="D8" s="56" t="s">
        <v>68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45.75" customHeight="1">
      <c r="A9" s="4"/>
      <c r="B9" s="4"/>
      <c r="C9" s="5" t="s">
        <v>8</v>
      </c>
      <c r="D9" s="56" t="s">
        <v>76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6.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5.5" customHeight="1">
      <c r="A11" s="54" t="s">
        <v>9</v>
      </c>
      <c r="B11" s="54" t="s">
        <v>10</v>
      </c>
      <c r="C11" s="54" t="s">
        <v>11</v>
      </c>
      <c r="D11" s="54" t="s">
        <v>12</v>
      </c>
      <c r="E11" s="54" t="s">
        <v>13</v>
      </c>
      <c r="F11" s="54" t="s">
        <v>14</v>
      </c>
      <c r="G11" s="54"/>
      <c r="H11" s="54"/>
      <c r="I11" s="54"/>
      <c r="J11" s="54" t="s">
        <v>75</v>
      </c>
      <c r="K11" s="54" t="s">
        <v>15</v>
      </c>
      <c r="L11" s="55" t="s">
        <v>16</v>
      </c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7" t="s">
        <v>17</v>
      </c>
      <c r="AB11" s="54" t="s">
        <v>18</v>
      </c>
      <c r="AC11" s="58" t="s">
        <v>19</v>
      </c>
      <c r="AD11" s="53" t="s">
        <v>20</v>
      </c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28.5" customHeight="1">
      <c r="A12" s="54"/>
      <c r="B12" s="54"/>
      <c r="C12" s="54"/>
      <c r="D12" s="54"/>
      <c r="E12" s="54"/>
      <c r="F12" s="54" t="s">
        <v>21</v>
      </c>
      <c r="G12" s="54" t="s">
        <v>22</v>
      </c>
      <c r="H12" s="54" t="s">
        <v>23</v>
      </c>
      <c r="I12" s="54" t="s">
        <v>24</v>
      </c>
      <c r="J12" s="54"/>
      <c r="K12" s="54"/>
      <c r="L12" s="55" t="s">
        <v>25</v>
      </c>
      <c r="M12" s="55"/>
      <c r="N12" s="55"/>
      <c r="O12" s="55"/>
      <c r="P12" s="55"/>
      <c r="Q12" s="55" t="s">
        <v>26</v>
      </c>
      <c r="R12" s="55"/>
      <c r="S12" s="55"/>
      <c r="T12" s="55"/>
      <c r="U12" s="55"/>
      <c r="V12" s="54" t="s">
        <v>27</v>
      </c>
      <c r="W12" s="54"/>
      <c r="X12" s="54"/>
      <c r="Y12" s="54"/>
      <c r="Z12" s="54"/>
      <c r="AA12" s="57"/>
      <c r="AB12" s="54"/>
      <c r="AC12" s="54"/>
      <c r="AD12" s="53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52.5" customHeight="1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6" t="s">
        <v>28</v>
      </c>
      <c r="M13" s="6" t="s">
        <v>29</v>
      </c>
      <c r="N13" s="6" t="s">
        <v>30</v>
      </c>
      <c r="O13" s="6" t="s">
        <v>31</v>
      </c>
      <c r="P13" s="6" t="s">
        <v>32</v>
      </c>
      <c r="Q13" s="6" t="s">
        <v>33</v>
      </c>
      <c r="R13" s="6" t="s">
        <v>34</v>
      </c>
      <c r="S13" s="6" t="s">
        <v>35</v>
      </c>
      <c r="T13" s="6" t="s">
        <v>36</v>
      </c>
      <c r="U13" s="6" t="s">
        <v>37</v>
      </c>
      <c r="V13" s="6" t="s">
        <v>38</v>
      </c>
      <c r="W13" s="6" t="s">
        <v>39</v>
      </c>
      <c r="X13" s="6" t="s">
        <v>40</v>
      </c>
      <c r="Y13" s="6" t="s">
        <v>41</v>
      </c>
      <c r="Z13" s="6" t="s">
        <v>42</v>
      </c>
      <c r="AA13" s="57"/>
      <c r="AB13" s="54"/>
      <c r="AC13" s="54"/>
      <c r="AD13" s="5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11" customFormat="1" ht="15.75" customHeight="1">
      <c r="A14" s="7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7" t="s">
        <v>43</v>
      </c>
      <c r="M14" s="7" t="s">
        <v>44</v>
      </c>
      <c r="N14" s="7" t="s">
        <v>45</v>
      </c>
      <c r="O14" s="7" t="s">
        <v>46</v>
      </c>
      <c r="P14" s="7" t="s">
        <v>47</v>
      </c>
      <c r="Q14" s="7" t="s">
        <v>48</v>
      </c>
      <c r="R14" s="7" t="s">
        <v>49</v>
      </c>
      <c r="S14" s="7" t="s">
        <v>50</v>
      </c>
      <c r="T14" s="7" t="s">
        <v>51</v>
      </c>
      <c r="U14" s="7" t="s">
        <v>52</v>
      </c>
      <c r="V14" s="7" t="s">
        <v>53</v>
      </c>
      <c r="W14" s="7" t="s">
        <v>54</v>
      </c>
      <c r="X14" s="7" t="s">
        <v>55</v>
      </c>
      <c r="Y14" s="7" t="s">
        <v>56</v>
      </c>
      <c r="Z14" s="7" t="s">
        <v>57</v>
      </c>
      <c r="AA14" s="10">
        <v>13</v>
      </c>
      <c r="AB14" s="10">
        <v>14</v>
      </c>
      <c r="AC14" s="10">
        <v>15</v>
      </c>
      <c r="AD14" s="10">
        <v>16</v>
      </c>
    </row>
    <row r="15" spans="1:1024" ht="39.75" customHeight="1">
      <c r="A15" s="12">
        <v>1</v>
      </c>
      <c r="B15" s="13" t="s">
        <v>74</v>
      </c>
      <c r="C15" s="47" t="s">
        <v>72</v>
      </c>
      <c r="D15" s="14" t="s">
        <v>71</v>
      </c>
      <c r="E15" s="15">
        <v>1</v>
      </c>
      <c r="F15" s="16"/>
      <c r="G15" s="17"/>
      <c r="H15" s="18"/>
      <c r="I15" s="18"/>
      <c r="J15" s="14">
        <v>1</v>
      </c>
      <c r="K15" s="17"/>
      <c r="L15" s="46">
        <v>745833.33</v>
      </c>
      <c r="M15" s="19">
        <v>768333.33</v>
      </c>
      <c r="N15" s="20">
        <v>759833.33</v>
      </c>
      <c r="O15" s="21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3">
        <f t="shared" ref="AA15" si="0">COUNTIF(K15:Z15,"&gt;0")</f>
        <v>3</v>
      </c>
      <c r="AB15" s="24">
        <f t="shared" ref="AB15" si="1">CEILING(SUM(K15:Z15)/COUNTIF(K15:Z15,"&gt;0"),0.01)</f>
        <v>758000</v>
      </c>
      <c r="AC15" s="24">
        <f t="shared" ref="AC15" si="2">AB15*E15</f>
        <v>758000</v>
      </c>
      <c r="AD15" s="15">
        <f t="shared" ref="AD15" si="3">STDEV(K15:Z15)/AB15*100</f>
        <v>1.4988766022125724</v>
      </c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24" customHeight="1">
      <c r="A16" s="25"/>
      <c r="B16" s="26"/>
      <c r="C16" s="52" t="s">
        <v>58</v>
      </c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8"/>
      <c r="AC16" s="28">
        <f>SUM(AC15:AC15)</f>
        <v>758000</v>
      </c>
      <c r="AD16" s="29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3.5" customHeight="1">
      <c r="A17"/>
      <c r="B17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1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32" customFormat="1" ht="13.5" hidden="1" customHeight="1">
      <c r="C18" s="32" t="s">
        <v>59</v>
      </c>
    </row>
    <row r="19" spans="1:1024" ht="15" hidden="1" customHeight="1">
      <c r="A19" s="32"/>
      <c r="B19" s="32"/>
      <c r="C19" s="33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" hidden="1" customHeight="1">
      <c r="A20" s="32"/>
      <c r="B20" s="32"/>
      <c r="C20" s="33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>
      <c r="A21" s="32"/>
      <c r="B21" s="32"/>
      <c r="C21" s="33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3.5" customHeight="1">
      <c r="A22"/>
      <c r="B22"/>
      <c r="C22" s="33"/>
      <c r="D22"/>
      <c r="E22"/>
      <c r="F22"/>
      <c r="G22"/>
      <c r="H22"/>
      <c r="I22"/>
      <c r="J22"/>
      <c r="K22"/>
      <c r="L22" s="34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s="35" customFormat="1" ht="13.5" customHeight="1">
      <c r="C23" s="36" t="s">
        <v>60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</row>
    <row r="24" spans="1:1024" ht="13.5" customHeight="1">
      <c r="A24" s="35"/>
      <c r="B24" s="35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/>
      <c r="AC24"/>
      <c r="AD24"/>
    </row>
    <row r="25" spans="1:1024" ht="13.5" customHeight="1">
      <c r="A25" s="35"/>
      <c r="B25" s="35"/>
      <c r="C25" s="38">
        <v>44803</v>
      </c>
      <c r="D25" s="39"/>
      <c r="E25" s="39"/>
      <c r="F25" s="48" t="s">
        <v>69</v>
      </c>
      <c r="G25" s="48"/>
      <c r="H25" s="48"/>
      <c r="I25" s="48"/>
      <c r="J25" s="48"/>
      <c r="K25" s="40"/>
      <c r="L25" s="48"/>
      <c r="M25" s="48"/>
      <c r="N25" s="48"/>
      <c r="O25" s="41"/>
      <c r="P25" s="40"/>
      <c r="Q25" s="37"/>
      <c r="R25" s="37"/>
      <c r="S25" s="37"/>
      <c r="T25" s="37"/>
      <c r="U25" s="37"/>
      <c r="V25" s="49" t="s">
        <v>70</v>
      </c>
      <c r="W25" s="49"/>
      <c r="X25" s="49"/>
      <c r="Y25" s="49"/>
      <c r="Z25" s="49"/>
      <c r="AA25" s="49"/>
      <c r="AB25" s="49"/>
      <c r="AC25" s="42"/>
      <c r="AD25"/>
    </row>
    <row r="26" spans="1:1024" ht="13.5" customHeight="1">
      <c r="A26" s="35"/>
      <c r="B26" s="35"/>
      <c r="C26" s="43" t="s">
        <v>61</v>
      </c>
      <c r="D26" s="39"/>
      <c r="E26" s="39"/>
      <c r="F26" s="50" t="s">
        <v>62</v>
      </c>
      <c r="G26" s="50"/>
      <c r="H26" s="50"/>
      <c r="I26" s="50"/>
      <c r="J26" s="50"/>
      <c r="K26" s="37"/>
      <c r="L26" s="51" t="s">
        <v>63</v>
      </c>
      <c r="M26" s="51"/>
      <c r="N26" s="51"/>
      <c r="O26" s="40"/>
      <c r="P26" s="40"/>
      <c r="Q26" s="37"/>
      <c r="R26" s="37"/>
      <c r="S26" s="37"/>
      <c r="T26" s="37"/>
      <c r="U26" s="37"/>
      <c r="V26" s="50"/>
      <c r="W26" s="50"/>
      <c r="X26" s="50"/>
      <c r="Y26" s="50"/>
      <c r="Z26" s="50"/>
      <c r="AA26" s="50"/>
      <c r="AB26" s="50"/>
      <c r="AC26"/>
      <c r="AD26"/>
    </row>
    <row r="27" spans="1:1024" ht="13.5" customHeight="1">
      <c r="C27" s="44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</row>
    <row r="28" spans="1:1024" ht="13.5" customHeight="1">
      <c r="C28" s="36" t="s">
        <v>64</v>
      </c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</row>
    <row r="29" spans="1:1024" ht="13.5" customHeight="1"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1:1024">
      <c r="C30" s="38"/>
      <c r="D30" s="39"/>
      <c r="E30" s="39"/>
      <c r="F30" s="48" t="s">
        <v>65</v>
      </c>
      <c r="G30" s="48"/>
      <c r="H30" s="48"/>
      <c r="I30" s="48"/>
      <c r="J30" s="48"/>
      <c r="K30" s="45"/>
      <c r="L30" s="48"/>
      <c r="M30" s="48"/>
      <c r="N30" s="48"/>
      <c r="O30" s="40"/>
      <c r="P30" s="40"/>
      <c r="Q30"/>
      <c r="R30"/>
      <c r="S30"/>
      <c r="T30"/>
      <c r="U30"/>
      <c r="V30" s="49" t="s">
        <v>66</v>
      </c>
      <c r="W30" s="49"/>
      <c r="X30" s="49"/>
      <c r="Y30" s="49"/>
      <c r="Z30" s="49"/>
      <c r="AA30" s="49"/>
      <c r="AB30" s="49"/>
      <c r="AC30"/>
      <c r="AD30"/>
    </row>
    <row r="31" spans="1:1024">
      <c r="C31" s="43" t="s">
        <v>61</v>
      </c>
      <c r="D31" s="39"/>
      <c r="E31" s="39"/>
      <c r="F31" s="50" t="s">
        <v>62</v>
      </c>
      <c r="G31" s="50"/>
      <c r="H31" s="50"/>
      <c r="I31" s="50"/>
      <c r="J31" s="50"/>
      <c r="K31"/>
      <c r="L31" s="51" t="s">
        <v>63</v>
      </c>
      <c r="M31" s="51"/>
      <c r="N31" s="51"/>
      <c r="O31" s="40"/>
      <c r="P31" s="40"/>
      <c r="Q31"/>
      <c r="R31"/>
      <c r="S31"/>
      <c r="T31"/>
      <c r="U31"/>
      <c r="V31" s="50"/>
      <c r="W31" s="50"/>
      <c r="X31" s="50"/>
      <c r="Y31" s="50"/>
      <c r="Z31" s="50"/>
      <c r="AA31" s="50"/>
      <c r="AB31" s="50"/>
      <c r="AC31"/>
      <c r="AD31"/>
    </row>
    <row r="32" spans="1:1024"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3:30"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</row>
    <row r="34" spans="3:30">
      <c r="C34" s="36" t="s">
        <v>67</v>
      </c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</row>
    <row r="35" spans="3:30"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3:30"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</row>
  </sheetData>
  <mergeCells count="42">
    <mergeCell ref="C1:AC1"/>
    <mergeCell ref="D3:AC3"/>
    <mergeCell ref="D4:AC4"/>
    <mergeCell ref="D5:AC5"/>
    <mergeCell ref="D6:AC6"/>
    <mergeCell ref="D7:AC7"/>
    <mergeCell ref="D8:AC8"/>
    <mergeCell ref="D9:AC9"/>
    <mergeCell ref="A11:A13"/>
    <mergeCell ref="B11:B13"/>
    <mergeCell ref="C11:C13"/>
    <mergeCell ref="D11:D13"/>
    <mergeCell ref="E11:E13"/>
    <mergeCell ref="F11:I11"/>
    <mergeCell ref="J11:J13"/>
    <mergeCell ref="K11:K13"/>
    <mergeCell ref="L11:Z11"/>
    <mergeCell ref="AA11:AA13"/>
    <mergeCell ref="AB11:AB13"/>
    <mergeCell ref="AC11:AC13"/>
    <mergeCell ref="AD11:AD13"/>
    <mergeCell ref="F12:F13"/>
    <mergeCell ref="G12:G13"/>
    <mergeCell ref="H12:H13"/>
    <mergeCell ref="I12:I13"/>
    <mergeCell ref="L12:P12"/>
    <mergeCell ref="Q12:U12"/>
    <mergeCell ref="V12:Z12"/>
    <mergeCell ref="C16:M16"/>
    <mergeCell ref="F25:J25"/>
    <mergeCell ref="L25:N25"/>
    <mergeCell ref="V25:AB25"/>
    <mergeCell ref="F26:J26"/>
    <mergeCell ref="L26:N26"/>
    <mergeCell ref="V26:AB26"/>
    <mergeCell ref="C36:AD36"/>
    <mergeCell ref="F30:J30"/>
    <mergeCell ref="L30:N30"/>
    <mergeCell ref="V30:AB30"/>
    <mergeCell ref="F31:J31"/>
    <mergeCell ref="L31:N31"/>
    <mergeCell ref="V31:AB31"/>
  </mergeCells>
  <dataValidations count="1">
    <dataValidation type="list" allowBlank="1" showInputMessage="1" showErrorMessage="1" sqref="D4:AC4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5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mPenkova</cp:lastModifiedBy>
  <cp:revision>6</cp:revision>
  <cp:lastPrinted>2022-01-14T12:13:20Z</cp:lastPrinted>
  <dcterms:created xsi:type="dcterms:W3CDTF">1996-10-08T23:32:33Z</dcterms:created>
  <dcterms:modified xsi:type="dcterms:W3CDTF">2022-09-08T07:14:49Z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